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6" i="1" s="1"/>
  <c r="F60" i="1"/>
  <c r="F61" i="1" s="1"/>
  <c r="F57" i="1"/>
  <c r="F56" i="1"/>
  <c r="F52" i="1"/>
  <c r="F54" i="1" s="1"/>
  <c r="F62" i="1" l="1"/>
  <c r="F58" i="1"/>
  <c r="F65" i="1"/>
</calcChain>
</file>

<file path=xl/sharedStrings.xml><?xml version="1.0" encoding="utf-8"?>
<sst xmlns="http://schemas.openxmlformats.org/spreadsheetml/2006/main" count="262" uniqueCount="96">
  <si>
    <t xml:space="preserve">NOM </t>
  </si>
  <si>
    <t xml:space="preserve">NORTHERN TRUST GLOBAL SERVICES LTD </t>
  </si>
  <si>
    <t xml:space="preserve">  </t>
  </si>
  <si>
    <t xml:space="preserve">C/O HANDELSBNAKEN ASSET MGN </t>
  </si>
  <si>
    <t xml:space="preserve">SWEDEN </t>
  </si>
  <si>
    <t xml:space="preserve">RADIUMHOSPITALETS </t>
  </si>
  <si>
    <t xml:space="preserve">NORWAY </t>
  </si>
  <si>
    <t xml:space="preserve">VPF NORDEA KAPITAL </t>
  </si>
  <si>
    <t xml:space="preserve">C/O JPMORGAN EUROPE LTD, OSLO BR. </t>
  </si>
  <si>
    <t xml:space="preserve">VPF NORDEA AVKASTNING </t>
  </si>
  <si>
    <t xml:space="preserve">C/O JPMORGAN EUROPE LTD, OSLO </t>
  </si>
  <si>
    <t xml:space="preserve">NORDNET LIVSFORSIKRING AS </t>
  </si>
  <si>
    <t xml:space="preserve">KLP AKSJENORGE </t>
  </si>
  <si>
    <t xml:space="preserve">THORENDAHL INVEST AS </t>
  </si>
  <si>
    <t xml:space="preserve">Martin Thorendahl </t>
  </si>
  <si>
    <t xml:space="preserve">STATOIL PENSJON </t>
  </si>
  <si>
    <t xml:space="preserve">C/O JP MORGAN CHASE BANK, NA </t>
  </si>
  <si>
    <t xml:space="preserve">NORDNET BANK AB </t>
  </si>
  <si>
    <t xml:space="preserve">DANSKE BANK A/S </t>
  </si>
  <si>
    <t xml:space="preserve">3887 OPERATIONS SEC. NORDIC SETTL. </t>
  </si>
  <si>
    <t xml:space="preserve">DENMARK </t>
  </si>
  <si>
    <t xml:space="preserve">KOMMUNAL LANDSPENSJONSKASSE </t>
  </si>
  <si>
    <t xml:space="preserve">TIMMUNO AS </t>
  </si>
  <si>
    <t xml:space="preserve">PRIETA AS </t>
  </si>
  <si>
    <t xml:space="preserve">VERDIPAPIRFONDET NORDEA NORGE PLUS </t>
  </si>
  <si>
    <t xml:space="preserve">s/a  JPMORGAN EUROPE LTD, OSLO BRA </t>
  </si>
  <si>
    <t xml:space="preserve">NORDEA 1 SICAV </t>
  </si>
  <si>
    <t xml:space="preserve">JPMLSA NORDEA LUX UCIT BO 99309 </t>
  </si>
  <si>
    <t xml:space="preserve">UNITED KINGDOM </t>
  </si>
  <si>
    <t xml:space="preserve">EUROCLEAR BANK S.A./N.V. </t>
  </si>
  <si>
    <t xml:space="preserve">25% CLIENTS </t>
  </si>
  <si>
    <t xml:space="preserve">BELGIUM </t>
  </si>
  <si>
    <t xml:space="preserve">SUNDT AS </t>
  </si>
  <si>
    <t xml:space="preserve">LILLESUND </t>
  </si>
  <si>
    <t xml:space="preserve">YNGVE SUPUN </t>
  </si>
  <si>
    <t xml:space="preserve">KLP AKSJENORGE INDEKS </t>
  </si>
  <si>
    <t xml:space="preserve">AVANZA BANK AB </t>
  </si>
  <si>
    <t xml:space="preserve">NHO - P665AK </t>
  </si>
  <si>
    <t xml:space="preserve">JP MORGAN CHASE BANK, NA </t>
  </si>
  <si>
    <t xml:space="preserve">STATOIL FORSIKRING A.S </t>
  </si>
  <si>
    <t xml:space="preserve">MOLNAR </t>
  </si>
  <si>
    <t xml:space="preserve">ISTVAN </t>
  </si>
  <si>
    <t xml:space="preserve">TOBECH INVEST AS </t>
  </si>
  <si>
    <t xml:space="preserve">NETFONDS LIVSFORSIKRING AS </t>
  </si>
  <si>
    <t xml:space="preserve">SPAR KAPITAL INVESTOR AS </t>
  </si>
  <si>
    <t xml:space="preserve">OLSEN </t>
  </si>
  <si>
    <t xml:space="preserve">ROLF ARNE </t>
  </si>
  <si>
    <t xml:space="preserve">ZWILGMEYER </t>
  </si>
  <si>
    <t xml:space="preserve">PETER KENNETH </t>
  </si>
  <si>
    <t xml:space="preserve">SAXO BANK A/S </t>
  </si>
  <si>
    <t xml:space="preserve">TØNNESSEN </t>
  </si>
  <si>
    <t xml:space="preserve">SCOTT PAUL </t>
  </si>
  <si>
    <t xml:space="preserve">LUNDE </t>
  </si>
  <si>
    <t xml:space="preserve">KJELL OLAV </t>
  </si>
  <si>
    <t xml:space="preserve">JPMORGAN CHASE BANK, N.A., LONDON </t>
  </si>
  <si>
    <t xml:space="preserve">NORDEA TREATY ACCOUNT </t>
  </si>
  <si>
    <t xml:space="preserve">KRISTIAN FALNES AS </t>
  </si>
  <si>
    <t xml:space="preserve">THORNE SALVESEN </t>
  </si>
  <si>
    <t xml:space="preserve">ERIK </t>
  </si>
  <si>
    <t xml:space="preserve">VERDIPAPIRFONDET STATOIL AKSJER NO </t>
  </si>
  <si>
    <t xml:space="preserve">JPMORGAN EUROPE LTD, OSLO BRANCH </t>
  </si>
  <si>
    <t xml:space="preserve">VERDIPAPIRFONDET STOREBRAND </t>
  </si>
  <si>
    <t xml:space="preserve">NORDANG GEOHOLDING AS </t>
  </si>
  <si>
    <t xml:space="preserve">VERDIPAPIRFONDET DNB NORGE INDEKS </t>
  </si>
  <si>
    <t xml:space="preserve">V/DNB ASSET MANAGEMENT </t>
  </si>
  <si>
    <t xml:space="preserve">DNB NOR BANK ASA </t>
  </si>
  <si>
    <t xml:space="preserve">EGENHANDELSKONTO </t>
  </si>
  <si>
    <t xml:space="preserve">DnB NOR Markets </t>
  </si>
  <si>
    <t xml:space="preserve">ABAKUS INVEST AS </t>
  </si>
  <si>
    <t xml:space="preserve">BÆKKELAGET HOLDING AS </t>
  </si>
  <si>
    <t xml:space="preserve">ØVEREN </t>
  </si>
  <si>
    <t xml:space="preserve">PER HALVARD GOPLERUD </t>
  </si>
  <si>
    <t xml:space="preserve">JAG HOLDING AS </t>
  </si>
  <si>
    <t xml:space="preserve">ENZIAN AS </t>
  </si>
  <si>
    <t xml:space="preserve">FAGERLI </t>
  </si>
  <si>
    <t xml:space="preserve">FRODE </t>
  </si>
  <si>
    <t xml:space="preserve">UBS SWITZERLAND AG </t>
  </si>
  <si>
    <t xml:space="preserve">SPARNORD </t>
  </si>
  <si>
    <t xml:space="preserve">SWITZERLAND </t>
  </si>
  <si>
    <t xml:space="preserve">HYSENI </t>
  </si>
  <si>
    <t xml:space="preserve">DRITON </t>
  </si>
  <si>
    <t xml:space="preserve">MJ CAPITAL AS </t>
  </si>
  <si>
    <t xml:space="preserve">Erik Jensen </t>
  </si>
  <si>
    <t xml:space="preserve">ARNE HELLESTØ AS </t>
  </si>
  <si>
    <t>Antall top 50</t>
  </si>
  <si>
    <t>Total antall askjer</t>
  </si>
  <si>
    <t>Prosent eid av top 50</t>
  </si>
  <si>
    <t>Top 50 - Norge Antall</t>
  </si>
  <si>
    <t>Top 50 - Norge prosent tot</t>
  </si>
  <si>
    <t>Top 50 - Norge prosent top50</t>
  </si>
  <si>
    <t>Top 50 - Utland Antall</t>
  </si>
  <si>
    <t>Top 50 - Utland prosent tot</t>
  </si>
  <si>
    <t>Top 50 - Utland prosent top50</t>
  </si>
  <si>
    <t>Top 50 - NOM Antall</t>
  </si>
  <si>
    <t>Top 50 - NOM prosent tot</t>
  </si>
  <si>
    <t>Top 50 - NOM prosent top50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</si>
</sst>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A2" sqref="A2"/>
    </sheetView>
  </sheetViews>
  <sheetFormatPr defaultRowHeight="15" x14ac:dyDescent="0.25"/>
  <cols>
    <col min="2" max="2" width="39.5703125" bestFit="1" customWidth="1"/>
    <col min="3" max="3" width="23.85546875" bestFit="1" customWidth="1"/>
    <col min="4" max="4" width="37" bestFit="1" customWidth="1"/>
    <col min="5" max="5" width="27.42578125" bestFit="1" customWidth="1"/>
    <col min="6" max="6" width="10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12405584</v>
      </c>
    </row>
    <row r="2" spans="1:6" x14ac:dyDescent="0.25">
      <c r="A2" t="s">
        <v>2</v>
      </c>
      <c r="B2" t="s">
        <v>5</v>
      </c>
      <c r="C2" t="s">
        <v>2</v>
      </c>
      <c r="D2" t="s">
        <v>2</v>
      </c>
      <c r="E2" t="s">
        <v>6</v>
      </c>
      <c r="F2">
        <v>4427255</v>
      </c>
    </row>
    <row r="3" spans="1:6" x14ac:dyDescent="0.25">
      <c r="A3" t="s">
        <v>2</v>
      </c>
      <c r="B3" t="s">
        <v>7</v>
      </c>
      <c r="C3" t="s">
        <v>2</v>
      </c>
      <c r="D3" t="s">
        <v>8</v>
      </c>
      <c r="E3" t="s">
        <v>6</v>
      </c>
      <c r="F3">
        <v>1750754</v>
      </c>
    </row>
    <row r="4" spans="1:6" x14ac:dyDescent="0.25">
      <c r="A4" t="s">
        <v>2</v>
      </c>
      <c r="B4" t="s">
        <v>9</v>
      </c>
      <c r="C4" t="s">
        <v>2</v>
      </c>
      <c r="D4" t="s">
        <v>10</v>
      </c>
      <c r="E4" t="s">
        <v>6</v>
      </c>
      <c r="F4">
        <v>1556582</v>
      </c>
    </row>
    <row r="5" spans="1:6" x14ac:dyDescent="0.25">
      <c r="A5" t="s">
        <v>2</v>
      </c>
      <c r="B5" t="s">
        <v>11</v>
      </c>
      <c r="C5" t="s">
        <v>2</v>
      </c>
      <c r="D5" t="s">
        <v>2</v>
      </c>
      <c r="E5" t="s">
        <v>6</v>
      </c>
      <c r="F5">
        <v>1533719</v>
      </c>
    </row>
    <row r="6" spans="1:6" x14ac:dyDescent="0.25">
      <c r="A6" t="s">
        <v>2</v>
      </c>
      <c r="B6" t="s">
        <v>12</v>
      </c>
      <c r="C6" t="s">
        <v>2</v>
      </c>
      <c r="D6" t="s">
        <v>2</v>
      </c>
      <c r="E6" t="s">
        <v>6</v>
      </c>
      <c r="F6">
        <v>1130855</v>
      </c>
    </row>
    <row r="7" spans="1:6" x14ac:dyDescent="0.25">
      <c r="A7" t="s">
        <v>2</v>
      </c>
      <c r="B7" t="s">
        <v>13</v>
      </c>
      <c r="C7" t="s">
        <v>2</v>
      </c>
      <c r="D7" t="s">
        <v>14</v>
      </c>
      <c r="E7" t="s">
        <v>6</v>
      </c>
      <c r="F7">
        <v>1000000</v>
      </c>
    </row>
    <row r="8" spans="1:6" x14ac:dyDescent="0.25">
      <c r="A8" t="s">
        <v>2</v>
      </c>
      <c r="B8" t="s">
        <v>15</v>
      </c>
      <c r="C8" t="s">
        <v>2</v>
      </c>
      <c r="D8" t="s">
        <v>16</v>
      </c>
      <c r="E8" t="s">
        <v>6</v>
      </c>
      <c r="F8">
        <v>855171</v>
      </c>
    </row>
    <row r="9" spans="1:6" x14ac:dyDescent="0.25">
      <c r="A9" t="s">
        <v>0</v>
      </c>
      <c r="B9" t="s">
        <v>17</v>
      </c>
      <c r="C9" t="s">
        <v>2</v>
      </c>
      <c r="D9" t="s">
        <v>2</v>
      </c>
      <c r="E9" t="s">
        <v>4</v>
      </c>
      <c r="F9">
        <v>848458</v>
      </c>
    </row>
    <row r="10" spans="1:6" x14ac:dyDescent="0.25">
      <c r="A10" t="s">
        <v>0</v>
      </c>
      <c r="B10" t="s">
        <v>18</v>
      </c>
      <c r="C10" t="s">
        <v>2</v>
      </c>
      <c r="D10" t="s">
        <v>19</v>
      </c>
      <c r="E10" t="s">
        <v>20</v>
      </c>
      <c r="F10">
        <v>819239</v>
      </c>
    </row>
    <row r="11" spans="1:6" x14ac:dyDescent="0.25">
      <c r="A11" t="s">
        <v>2</v>
      </c>
      <c r="B11" t="s">
        <v>21</v>
      </c>
      <c r="C11" t="s">
        <v>2</v>
      </c>
      <c r="D11" t="s">
        <v>2</v>
      </c>
      <c r="E11" t="s">
        <v>6</v>
      </c>
      <c r="F11">
        <v>802252</v>
      </c>
    </row>
    <row r="12" spans="1:6" x14ac:dyDescent="0.25">
      <c r="A12" t="s">
        <v>2</v>
      </c>
      <c r="B12" t="s">
        <v>22</v>
      </c>
      <c r="C12" t="s">
        <v>2</v>
      </c>
      <c r="D12" t="s">
        <v>2</v>
      </c>
      <c r="E12" t="s">
        <v>6</v>
      </c>
      <c r="F12">
        <v>724650</v>
      </c>
    </row>
    <row r="13" spans="1:6" x14ac:dyDescent="0.25">
      <c r="A13" t="s">
        <v>2</v>
      </c>
      <c r="B13" t="s">
        <v>23</v>
      </c>
      <c r="C13" t="s">
        <v>2</v>
      </c>
      <c r="D13" t="s">
        <v>2</v>
      </c>
      <c r="E13" t="s">
        <v>6</v>
      </c>
      <c r="F13">
        <v>720000</v>
      </c>
    </row>
    <row r="14" spans="1:6" x14ac:dyDescent="0.25">
      <c r="A14" t="s">
        <v>2</v>
      </c>
      <c r="B14" t="s">
        <v>24</v>
      </c>
      <c r="C14" t="s">
        <v>2</v>
      </c>
      <c r="D14" t="s">
        <v>25</v>
      </c>
      <c r="E14" t="s">
        <v>6</v>
      </c>
      <c r="F14">
        <v>712903</v>
      </c>
    </row>
    <row r="15" spans="1:6" x14ac:dyDescent="0.25">
      <c r="A15" t="s">
        <v>2</v>
      </c>
      <c r="B15" t="s">
        <v>26</v>
      </c>
      <c r="C15" t="s">
        <v>2</v>
      </c>
      <c r="D15" t="s">
        <v>27</v>
      </c>
      <c r="E15" t="s">
        <v>28</v>
      </c>
      <c r="F15">
        <v>670000</v>
      </c>
    </row>
    <row r="16" spans="1:6" x14ac:dyDescent="0.25">
      <c r="A16" t="s">
        <v>0</v>
      </c>
      <c r="B16" t="s">
        <v>29</v>
      </c>
      <c r="C16" t="s">
        <v>2</v>
      </c>
      <c r="D16" t="s">
        <v>30</v>
      </c>
      <c r="E16" t="s">
        <v>31</v>
      </c>
      <c r="F16">
        <v>533289</v>
      </c>
    </row>
    <row r="17" spans="1:6" x14ac:dyDescent="0.25">
      <c r="A17" t="s">
        <v>2</v>
      </c>
      <c r="B17" t="s">
        <v>32</v>
      </c>
      <c r="C17" t="s">
        <v>2</v>
      </c>
      <c r="D17" t="s">
        <v>2</v>
      </c>
      <c r="E17" t="s">
        <v>6</v>
      </c>
      <c r="F17">
        <v>500000</v>
      </c>
    </row>
    <row r="18" spans="1:6" x14ac:dyDescent="0.25">
      <c r="A18" t="s">
        <v>2</v>
      </c>
      <c r="B18" t="s">
        <v>33</v>
      </c>
      <c r="C18" t="s">
        <v>34</v>
      </c>
      <c r="D18" t="s">
        <v>2</v>
      </c>
      <c r="E18" t="s">
        <v>6</v>
      </c>
      <c r="F18">
        <v>340000</v>
      </c>
    </row>
    <row r="19" spans="1:6" x14ac:dyDescent="0.25">
      <c r="A19" t="s">
        <v>2</v>
      </c>
      <c r="B19" t="s">
        <v>35</v>
      </c>
      <c r="C19" t="s">
        <v>2</v>
      </c>
      <c r="D19" t="s">
        <v>2</v>
      </c>
      <c r="E19" t="s">
        <v>6</v>
      </c>
      <c r="F19">
        <v>323181</v>
      </c>
    </row>
    <row r="20" spans="1:6" x14ac:dyDescent="0.25">
      <c r="A20" t="s">
        <v>0</v>
      </c>
      <c r="B20" t="s">
        <v>36</v>
      </c>
      <c r="C20" t="s">
        <v>2</v>
      </c>
      <c r="D20" t="s">
        <v>2</v>
      </c>
      <c r="E20" t="s">
        <v>4</v>
      </c>
      <c r="F20">
        <v>314405</v>
      </c>
    </row>
    <row r="21" spans="1:6" x14ac:dyDescent="0.25">
      <c r="A21" t="s">
        <v>2</v>
      </c>
      <c r="B21" t="s">
        <v>37</v>
      </c>
      <c r="C21" t="s">
        <v>2</v>
      </c>
      <c r="D21" t="s">
        <v>38</v>
      </c>
      <c r="E21" t="s">
        <v>28</v>
      </c>
      <c r="F21">
        <v>257780</v>
      </c>
    </row>
    <row r="22" spans="1:6" x14ac:dyDescent="0.25">
      <c r="A22" t="s">
        <v>2</v>
      </c>
      <c r="B22" t="s">
        <v>39</v>
      </c>
      <c r="C22" t="s">
        <v>2</v>
      </c>
      <c r="D22" t="s">
        <v>16</v>
      </c>
      <c r="E22" t="s">
        <v>6</v>
      </c>
      <c r="F22">
        <v>216862</v>
      </c>
    </row>
    <row r="23" spans="1:6" x14ac:dyDescent="0.25">
      <c r="A23" t="s">
        <v>2</v>
      </c>
      <c r="B23" t="s">
        <v>40</v>
      </c>
      <c r="C23" t="s">
        <v>41</v>
      </c>
      <c r="D23" t="s">
        <v>2</v>
      </c>
      <c r="E23" t="s">
        <v>6</v>
      </c>
      <c r="F23">
        <v>200000</v>
      </c>
    </row>
    <row r="24" spans="1:6" x14ac:dyDescent="0.25">
      <c r="A24" t="s">
        <v>2</v>
      </c>
      <c r="B24" t="s">
        <v>42</v>
      </c>
      <c r="C24" t="s">
        <v>2</v>
      </c>
      <c r="D24" t="s">
        <v>2</v>
      </c>
      <c r="E24" t="s">
        <v>6</v>
      </c>
      <c r="F24">
        <v>200000</v>
      </c>
    </row>
    <row r="25" spans="1:6" x14ac:dyDescent="0.25">
      <c r="A25" t="s">
        <v>2</v>
      </c>
      <c r="B25" t="s">
        <v>43</v>
      </c>
      <c r="C25" t="s">
        <v>2</v>
      </c>
      <c r="D25" t="s">
        <v>2</v>
      </c>
      <c r="E25" t="s">
        <v>6</v>
      </c>
      <c r="F25">
        <v>194391</v>
      </c>
    </row>
    <row r="26" spans="1:6" x14ac:dyDescent="0.25">
      <c r="A26" t="s">
        <v>0</v>
      </c>
      <c r="B26" t="s">
        <v>18</v>
      </c>
      <c r="C26" t="s">
        <v>2</v>
      </c>
      <c r="D26" t="s">
        <v>19</v>
      </c>
      <c r="E26" t="s">
        <v>20</v>
      </c>
      <c r="F26">
        <v>184536</v>
      </c>
    </row>
    <row r="27" spans="1:6" x14ac:dyDescent="0.25">
      <c r="A27" t="s">
        <v>2</v>
      </c>
      <c r="B27" t="s">
        <v>44</v>
      </c>
      <c r="C27" t="s">
        <v>2</v>
      </c>
      <c r="D27" t="s">
        <v>2</v>
      </c>
      <c r="E27" t="s">
        <v>6</v>
      </c>
      <c r="F27">
        <v>162866</v>
      </c>
    </row>
    <row r="28" spans="1:6" x14ac:dyDescent="0.25">
      <c r="A28" t="s">
        <v>2</v>
      </c>
      <c r="B28" t="s">
        <v>45</v>
      </c>
      <c r="C28" t="s">
        <v>46</v>
      </c>
      <c r="D28" t="s">
        <v>2</v>
      </c>
      <c r="E28" t="s">
        <v>6</v>
      </c>
      <c r="F28">
        <v>148100</v>
      </c>
    </row>
    <row r="29" spans="1:6" x14ac:dyDescent="0.25">
      <c r="A29" t="s">
        <v>2</v>
      </c>
      <c r="B29" t="s">
        <v>47</v>
      </c>
      <c r="C29" t="s">
        <v>48</v>
      </c>
      <c r="D29" t="s">
        <v>2</v>
      </c>
      <c r="E29" t="s">
        <v>6</v>
      </c>
      <c r="F29">
        <v>147000</v>
      </c>
    </row>
    <row r="30" spans="1:6" x14ac:dyDescent="0.25">
      <c r="A30" t="s">
        <v>0</v>
      </c>
      <c r="B30" t="s">
        <v>49</v>
      </c>
      <c r="C30" t="s">
        <v>2</v>
      </c>
      <c r="D30" t="s">
        <v>2</v>
      </c>
      <c r="E30" t="s">
        <v>20</v>
      </c>
      <c r="F30">
        <v>141003</v>
      </c>
    </row>
    <row r="31" spans="1:6" x14ac:dyDescent="0.25">
      <c r="A31" t="s">
        <v>2</v>
      </c>
      <c r="B31" t="s">
        <v>50</v>
      </c>
      <c r="C31" t="s">
        <v>51</v>
      </c>
      <c r="D31" t="s">
        <v>2</v>
      </c>
      <c r="E31" t="s">
        <v>6</v>
      </c>
      <c r="F31">
        <v>140157</v>
      </c>
    </row>
    <row r="32" spans="1:6" x14ac:dyDescent="0.25">
      <c r="A32" t="s">
        <v>2</v>
      </c>
      <c r="B32" t="s">
        <v>52</v>
      </c>
      <c r="C32" t="s">
        <v>53</v>
      </c>
      <c r="D32" t="s">
        <v>2</v>
      </c>
      <c r="E32" t="s">
        <v>6</v>
      </c>
      <c r="F32">
        <v>130000</v>
      </c>
    </row>
    <row r="33" spans="1:6" x14ac:dyDescent="0.25">
      <c r="A33" t="s">
        <v>0</v>
      </c>
      <c r="B33" t="s">
        <v>54</v>
      </c>
      <c r="C33" t="s">
        <v>2</v>
      </c>
      <c r="D33" t="s">
        <v>55</v>
      </c>
      <c r="E33" t="s">
        <v>28</v>
      </c>
      <c r="F33">
        <v>126425</v>
      </c>
    </row>
    <row r="34" spans="1:6" x14ac:dyDescent="0.25">
      <c r="A34" t="s">
        <v>2</v>
      </c>
      <c r="B34" t="s">
        <v>56</v>
      </c>
      <c r="C34" t="s">
        <v>2</v>
      </c>
      <c r="D34" t="s">
        <v>2</v>
      </c>
      <c r="E34" t="s">
        <v>6</v>
      </c>
      <c r="F34">
        <v>122705</v>
      </c>
    </row>
    <row r="35" spans="1:6" x14ac:dyDescent="0.25">
      <c r="A35" t="s">
        <v>2</v>
      </c>
      <c r="B35" t="s">
        <v>57</v>
      </c>
      <c r="C35" t="s">
        <v>58</v>
      </c>
      <c r="D35" t="s">
        <v>2</v>
      </c>
      <c r="E35" t="s">
        <v>6</v>
      </c>
      <c r="F35">
        <v>122500</v>
      </c>
    </row>
    <row r="36" spans="1:6" x14ac:dyDescent="0.25">
      <c r="A36" t="s">
        <v>2</v>
      </c>
      <c r="B36" t="s">
        <v>59</v>
      </c>
      <c r="C36" t="s">
        <v>2</v>
      </c>
      <c r="D36" t="s">
        <v>60</v>
      </c>
      <c r="E36" t="s">
        <v>28</v>
      </c>
      <c r="F36">
        <v>120948</v>
      </c>
    </row>
    <row r="37" spans="1:6" x14ac:dyDescent="0.25">
      <c r="A37" t="s">
        <v>2</v>
      </c>
      <c r="B37" t="s">
        <v>61</v>
      </c>
      <c r="C37" t="s">
        <v>2</v>
      </c>
      <c r="D37" t="s">
        <v>60</v>
      </c>
      <c r="E37" t="s">
        <v>6</v>
      </c>
      <c r="F37">
        <v>120000</v>
      </c>
    </row>
    <row r="38" spans="1:6" x14ac:dyDescent="0.25">
      <c r="A38" t="s">
        <v>2</v>
      </c>
      <c r="B38" t="s">
        <v>62</v>
      </c>
      <c r="C38" t="s">
        <v>2</v>
      </c>
      <c r="D38" t="s">
        <v>2</v>
      </c>
      <c r="E38" t="s">
        <v>6</v>
      </c>
      <c r="F38">
        <v>119870</v>
      </c>
    </row>
    <row r="39" spans="1:6" x14ac:dyDescent="0.25">
      <c r="A39" t="s">
        <v>2</v>
      </c>
      <c r="B39" t="s">
        <v>63</v>
      </c>
      <c r="C39" t="s">
        <v>2</v>
      </c>
      <c r="D39" t="s">
        <v>64</v>
      </c>
      <c r="E39" t="s">
        <v>6</v>
      </c>
      <c r="F39">
        <v>117578</v>
      </c>
    </row>
    <row r="40" spans="1:6" x14ac:dyDescent="0.25">
      <c r="A40" t="s">
        <v>2</v>
      </c>
      <c r="B40" t="s">
        <v>65</v>
      </c>
      <c r="C40" t="s">
        <v>66</v>
      </c>
      <c r="D40" t="s">
        <v>67</v>
      </c>
      <c r="E40" t="s">
        <v>6</v>
      </c>
      <c r="F40">
        <v>116183</v>
      </c>
    </row>
    <row r="41" spans="1:6" x14ac:dyDescent="0.25">
      <c r="A41" t="s">
        <v>2</v>
      </c>
      <c r="B41" t="s">
        <v>68</v>
      </c>
      <c r="C41" t="s">
        <v>2</v>
      </c>
      <c r="D41" t="s">
        <v>2</v>
      </c>
      <c r="E41" t="s">
        <v>6</v>
      </c>
      <c r="F41">
        <v>109598</v>
      </c>
    </row>
    <row r="42" spans="1:6" x14ac:dyDescent="0.25">
      <c r="A42" t="s">
        <v>2</v>
      </c>
      <c r="B42" t="s">
        <v>69</v>
      </c>
      <c r="C42" t="s">
        <v>2</v>
      </c>
      <c r="D42" t="s">
        <v>2</v>
      </c>
      <c r="E42" t="s">
        <v>6</v>
      </c>
      <c r="F42">
        <v>109000</v>
      </c>
    </row>
    <row r="43" spans="1:6" x14ac:dyDescent="0.25">
      <c r="A43" t="s">
        <v>2</v>
      </c>
      <c r="B43" t="s">
        <v>70</v>
      </c>
      <c r="C43" t="s">
        <v>71</v>
      </c>
      <c r="D43" t="s">
        <v>2</v>
      </c>
      <c r="E43" t="s">
        <v>6</v>
      </c>
      <c r="F43">
        <v>106676</v>
      </c>
    </row>
    <row r="44" spans="1:6" x14ac:dyDescent="0.25">
      <c r="A44" t="s">
        <v>2</v>
      </c>
      <c r="B44" t="s">
        <v>72</v>
      </c>
      <c r="C44" t="s">
        <v>2</v>
      </c>
      <c r="D44" t="s">
        <v>2</v>
      </c>
      <c r="E44" t="s">
        <v>6</v>
      </c>
      <c r="F44">
        <v>105000</v>
      </c>
    </row>
    <row r="45" spans="1:6" x14ac:dyDescent="0.25">
      <c r="A45" t="s">
        <v>2</v>
      </c>
      <c r="B45" t="s">
        <v>73</v>
      </c>
      <c r="C45" t="s">
        <v>2</v>
      </c>
      <c r="D45" t="s">
        <v>2</v>
      </c>
      <c r="E45" t="s">
        <v>6</v>
      </c>
      <c r="F45">
        <v>100000</v>
      </c>
    </row>
    <row r="46" spans="1:6" x14ac:dyDescent="0.25">
      <c r="A46" t="s">
        <v>2</v>
      </c>
      <c r="B46" t="s">
        <v>74</v>
      </c>
      <c r="C46" t="s">
        <v>75</v>
      </c>
      <c r="D46" t="s">
        <v>2</v>
      </c>
      <c r="E46" t="s">
        <v>6</v>
      </c>
      <c r="F46">
        <v>100000</v>
      </c>
    </row>
    <row r="47" spans="1:6" x14ac:dyDescent="0.25">
      <c r="A47" t="s">
        <v>0</v>
      </c>
      <c r="B47" t="s">
        <v>76</v>
      </c>
      <c r="C47" t="s">
        <v>2</v>
      </c>
      <c r="D47" t="s">
        <v>77</v>
      </c>
      <c r="E47" t="s">
        <v>78</v>
      </c>
      <c r="F47">
        <v>90163</v>
      </c>
    </row>
    <row r="48" spans="1:6" x14ac:dyDescent="0.25">
      <c r="A48" t="s">
        <v>2</v>
      </c>
      <c r="B48" t="s">
        <v>79</v>
      </c>
      <c r="C48" t="s">
        <v>80</v>
      </c>
      <c r="D48" t="s">
        <v>2</v>
      </c>
      <c r="E48" t="s">
        <v>6</v>
      </c>
      <c r="F48">
        <v>90000</v>
      </c>
    </row>
    <row r="49" spans="1:6" x14ac:dyDescent="0.25">
      <c r="A49" t="s">
        <v>2</v>
      </c>
      <c r="B49" t="s">
        <v>81</v>
      </c>
      <c r="C49" t="s">
        <v>2</v>
      </c>
      <c r="D49" t="s">
        <v>82</v>
      </c>
      <c r="E49" t="s">
        <v>6</v>
      </c>
      <c r="F49">
        <v>89415</v>
      </c>
    </row>
    <row r="50" spans="1:6" x14ac:dyDescent="0.25">
      <c r="A50" t="s">
        <v>2</v>
      </c>
      <c r="B50" t="s">
        <v>83</v>
      </c>
      <c r="C50" t="s">
        <v>2</v>
      </c>
      <c r="D50" t="s">
        <v>2</v>
      </c>
      <c r="E50" t="s">
        <v>6</v>
      </c>
      <c r="F50">
        <v>88004</v>
      </c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E52" t="s">
        <v>84</v>
      </c>
      <c r="F52">
        <f>SUM(F1:F50)</f>
        <v>36045057</v>
      </c>
    </row>
    <row r="53" spans="1:6" x14ac:dyDescent="0.25">
      <c r="E53" t="s">
        <v>85</v>
      </c>
      <c r="F53" s="2">
        <v>52609867</v>
      </c>
    </row>
    <row r="54" spans="1:6" x14ac:dyDescent="0.25">
      <c r="E54" t="s">
        <v>86</v>
      </c>
      <c r="F54" s="3">
        <f>SUM(F52/F53)</f>
        <v>0.68513872122124919</v>
      </c>
    </row>
    <row r="55" spans="1:6" x14ac:dyDescent="0.25">
      <c r="F55" s="3"/>
    </row>
    <row r="56" spans="1:6" x14ac:dyDescent="0.25">
      <c r="E56" t="s">
        <v>87</v>
      </c>
      <c r="F56">
        <f>SUM(F12,F50,F49,F48,F46,F45,F43,F44,F42,F41,F40,F39,F38,F37,F35,F34,F32,F31,F29,F28,F27,F25,F24,F23,F22,F19,F18,F17,F14,F13,F11,F8,F7,F6,F5,F4,F3,F2)</f>
        <v>19533227</v>
      </c>
    </row>
    <row r="57" spans="1:6" x14ac:dyDescent="0.25">
      <c r="E57" t="s">
        <v>88</v>
      </c>
      <c r="F57" s="3">
        <f>SUM(F56/F53)</f>
        <v>0.37128447787180302</v>
      </c>
    </row>
    <row r="58" spans="1:6" x14ac:dyDescent="0.25">
      <c r="E58" t="s">
        <v>89</v>
      </c>
      <c r="F58" s="3">
        <f>SUM((F56/F52))</f>
        <v>0.54191139162299007</v>
      </c>
    </row>
    <row r="59" spans="1:6" x14ac:dyDescent="0.25">
      <c r="F59" s="3"/>
    </row>
    <row r="60" spans="1:6" x14ac:dyDescent="0.25">
      <c r="E60" t="s">
        <v>90</v>
      </c>
      <c r="F60">
        <f>SUM(F47,F36,F33,F30,F26,F21,F20,F16,F15,F10,F9,F1)</f>
        <v>16511830</v>
      </c>
    </row>
    <row r="61" spans="1:6" x14ac:dyDescent="0.25">
      <c r="E61" t="s">
        <v>91</v>
      </c>
      <c r="F61" s="3">
        <f>SUM(F60/F53)</f>
        <v>0.31385424334944623</v>
      </c>
    </row>
    <row r="62" spans="1:6" x14ac:dyDescent="0.25">
      <c r="E62" t="s">
        <v>92</v>
      </c>
      <c r="F62" s="3">
        <f>SUM(F60/F52)</f>
        <v>0.45808860837700993</v>
      </c>
    </row>
    <row r="64" spans="1:6" x14ac:dyDescent="0.25">
      <c r="E64" t="s">
        <v>93</v>
      </c>
      <c r="F64">
        <f>SUM(F47,F33,F30,F26,F20,F16,F10,F9,F1)</f>
        <v>15463102</v>
      </c>
    </row>
    <row r="65" spans="5:6" x14ac:dyDescent="0.25">
      <c r="E65" t="s">
        <v>94</v>
      </c>
      <c r="F65" s="3">
        <f>SUM(F64/F53)</f>
        <v>0.29392018801340059</v>
      </c>
    </row>
    <row r="66" spans="5:6" x14ac:dyDescent="0.25">
      <c r="E66" t="s">
        <v>95</v>
      </c>
      <c r="F66" s="3">
        <f>SUM(F64/F52)</f>
        <v>0.42899368975890367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2018-02-19T22:01:47Z</dcterms:created>
  <dcterms:modified xsi:type="dcterms:W3CDTF">2018-02-19T22:03:34Z</dcterms:modified>
</cp:coreProperties>
</file>